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k/Downloads/"/>
    </mc:Choice>
  </mc:AlternateContent>
  <xr:revisionPtr revIDLastSave="0" documentId="13_ncr:1_{9F3C80D6-89D6-DD42-9DED-E1F5A29C9BE6}" xr6:coauthVersionLast="47" xr6:coauthVersionMax="47" xr10:uidLastSave="{00000000-0000-0000-0000-000000000000}"/>
  <bookViews>
    <workbookView xWindow="0" yWindow="660" windowWidth="29400" windowHeight="18460" xr2:uid="{37697592-293A-4B73-B03E-B61D87811B80}"/>
  </bookViews>
  <sheets>
    <sheet name="samp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N5" i="2"/>
  <c r="N6" i="2"/>
  <c r="N7" i="2"/>
  <c r="N4" i="2"/>
  <c r="G5" i="2"/>
  <c r="H5" i="2" s="1"/>
  <c r="E4" i="2"/>
  <c r="F4" i="2" s="1"/>
  <c r="E3" i="2"/>
  <c r="F3" i="2" s="1"/>
  <c r="E7" i="2"/>
  <c r="F7" i="2" s="1"/>
  <c r="G7" i="2"/>
  <c r="E6" i="2"/>
  <c r="F6" i="2" s="1"/>
  <c r="G6" i="2"/>
  <c r="E5" i="2"/>
  <c r="F5" i="2" s="1"/>
  <c r="G4" i="2"/>
  <c r="H4" i="2" l="1"/>
  <c r="H6" i="2"/>
  <c r="H7" i="2"/>
  <c r="G3" i="2"/>
  <c r="H3" i="2" s="1"/>
  <c r="I3" i="2" l="1"/>
</calcChain>
</file>

<file path=xl/sharedStrings.xml><?xml version="1.0" encoding="utf-8"?>
<sst xmlns="http://schemas.openxmlformats.org/spreadsheetml/2006/main" count="23" uniqueCount="21">
  <si>
    <t>label</t>
    <phoneticPr fontId="2"/>
  </si>
  <si>
    <t>area</t>
  </si>
  <si>
    <t>height</t>
  </si>
  <si>
    <t>DBH_est</t>
    <phoneticPr fontId="2"/>
  </si>
  <si>
    <t>DCHM</t>
    <phoneticPr fontId="2"/>
  </si>
  <si>
    <t>FH</t>
  </si>
  <si>
    <t>FD</t>
  </si>
  <si>
    <t>V</t>
  </si>
  <si>
    <t>樹種名</t>
    <rPh sb="0" eb="2">
      <t>ジュシュ</t>
    </rPh>
    <rPh sb="2" eb="3">
      <t>メイ</t>
    </rPh>
    <phoneticPr fontId="1"/>
  </si>
  <si>
    <t>直径</t>
    <rPh sb="0" eb="2">
      <t>チョッケイ</t>
    </rPh>
    <phoneticPr fontId="1"/>
  </si>
  <si>
    <t>樹高</t>
    <rPh sb="0" eb="2">
      <t>ジュコウ</t>
    </rPh>
    <phoneticPr fontId="1"/>
  </si>
  <si>
    <t>平均単材積</t>
    <rPh sb="0" eb="2">
      <t>ヘイキン</t>
    </rPh>
    <rPh sb="2" eb="3">
      <t>タン</t>
    </rPh>
    <rPh sb="3" eb="5">
      <t>ザイセキ</t>
    </rPh>
    <phoneticPr fontId="1"/>
  </si>
  <si>
    <t>本数</t>
    <rPh sb="0" eb="2">
      <t>ホンスウ</t>
    </rPh>
    <phoneticPr fontId="1"/>
  </si>
  <si>
    <t>材積</t>
    <rPh sb="0" eb="2">
      <t>ザイセキ</t>
    </rPh>
    <phoneticPr fontId="1"/>
  </si>
  <si>
    <t>出材量</t>
    <rPh sb="0" eb="2">
      <t>シュツザイ</t>
    </rPh>
    <rPh sb="2" eb="3">
      <t>リョウ</t>
    </rPh>
    <phoneticPr fontId="1"/>
  </si>
  <si>
    <t>ﾄﾄﾞﾏﾂ</t>
  </si>
  <si>
    <t>総材積</t>
    <rPh sb="0" eb="3">
      <t>ソウザイセキ</t>
    </rPh>
    <phoneticPr fontId="2"/>
  </si>
  <si>
    <t>本数</t>
    <rPh sb="0" eb="2">
      <t>ホン</t>
    </rPh>
    <phoneticPr fontId="2"/>
  </si>
  <si>
    <t>数値はサンプルとなります。実数は必要な測定手法により取得可能</t>
    <rPh sb="0" eb="2">
      <t>スウ</t>
    </rPh>
    <rPh sb="13" eb="15">
      <t>ジッスウ</t>
    </rPh>
    <rPh sb="16" eb="18">
      <t>ヒツヨウ</t>
    </rPh>
    <rPh sb="19" eb="21">
      <t>ソクテイ</t>
    </rPh>
    <rPh sb="21" eb="23">
      <t>シュホウ</t>
    </rPh>
    <rPh sb="26" eb="28">
      <t>シュトク</t>
    </rPh>
    <rPh sb="28" eb="30">
      <t>カノウ</t>
    </rPh>
    <phoneticPr fontId="2"/>
  </si>
  <si>
    <t>ｶﾗﾏﾂ</t>
    <phoneticPr fontId="2"/>
  </si>
  <si>
    <t>ｴｿﾞﾏﾂ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</si>
</sst>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8F5D-C47F-4CE6-AD22-D927EB01CC43}">
  <dimension ref="A1:R7"/>
  <sheetViews>
    <sheetView tabSelected="1" zoomScale="119" zoomScaleNormal="85" workbookViewId="0">
      <selection activeCell="G18" sqref="G18"/>
    </sheetView>
  </sheetViews>
  <sheetFormatPr baseColWidth="10" defaultColWidth="8.83203125" defaultRowHeight="18"/>
  <cols>
    <col min="9" max="9" width="16.6640625" bestFit="1" customWidth="1"/>
    <col min="10" max="10" width="15.1640625" bestFit="1" customWidth="1"/>
  </cols>
  <sheetData>
    <row r="1" spans="1:18">
      <c r="A1" t="s">
        <v>18</v>
      </c>
    </row>
    <row r="2" spans="1:18" s="1" customFormat="1" ht="3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16</v>
      </c>
      <c r="J2" s="1" t="s">
        <v>17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Q2" s="1" t="s">
        <v>13</v>
      </c>
      <c r="R2" s="1" t="s">
        <v>14</v>
      </c>
    </row>
    <row r="3" spans="1:18">
      <c r="A3">
        <v>1</v>
      </c>
      <c r="B3">
        <v>14.445566769999999</v>
      </c>
      <c r="C3">
        <v>25.223344556677802</v>
      </c>
      <c r="D3">
        <v>40.163878176840797</v>
      </c>
      <c r="E3">
        <f>C3</f>
        <v>25.223344556677802</v>
      </c>
      <c r="F3">
        <f>0.61-0.0055*E3+5.48*EXP(1)^(-1.025*E3)</f>
        <v>0.47127160497067339</v>
      </c>
      <c r="G3">
        <f>IFERROR(0.5-0.0008*D3+0.421*EXP(1)^(-0.12*D3),0)</f>
        <v>0.47126615143889389</v>
      </c>
      <c r="H3">
        <f>IFERROR(((PI()*(D3/100)^2)/4)*E3*((F3+G3)/2),0)</f>
        <v>1.5060264409842952</v>
      </c>
      <c r="I3">
        <f>SUM(H3:H58)</f>
        <v>6.3590435269101206</v>
      </c>
      <c r="J3">
        <f>COUNT(B3:B7)</f>
        <v>5</v>
      </c>
      <c r="K3" t="s">
        <v>15</v>
      </c>
      <c r="L3">
        <v>20</v>
      </c>
      <c r="M3">
        <v>18</v>
      </c>
      <c r="N3">
        <v>0.2</v>
      </c>
      <c r="O3">
        <v>8</v>
      </c>
      <c r="Q3">
        <v>0.22</v>
      </c>
      <c r="R3">
        <v>0.08</v>
      </c>
    </row>
    <row r="4" spans="1:18">
      <c r="A4">
        <v>2</v>
      </c>
      <c r="B4">
        <v>13.112233424999999</v>
      </c>
      <c r="C4">
        <v>28.556677889900001</v>
      </c>
      <c r="D4">
        <v>36.112233445566702</v>
      </c>
      <c r="E4">
        <f>C4</f>
        <v>28.556677889900001</v>
      </c>
      <c r="F4">
        <f t="shared" ref="F4:F7" si="0">0.61-0.0055*E4+5.48*EXP(1)^(-1.025*E4)</f>
        <v>0.45293827160661349</v>
      </c>
      <c r="G4">
        <f t="shared" ref="G4:G7" si="1">IFERROR(0.5-0.0008*D4+0.421*EXP(1)^(-0.12*D4),0)</f>
        <v>0.47663455897206752</v>
      </c>
      <c r="H4">
        <f t="shared" ref="H4:H7" si="2">IFERROR(((PI()*(D4/100)^2)/4)*E4*((F4+G4)/2),0)</f>
        <v>1.3594388866775733</v>
      </c>
      <c r="K4" t="s">
        <v>19</v>
      </c>
      <c r="L4">
        <v>20</v>
      </c>
      <c r="M4">
        <v>18</v>
      </c>
      <c r="N4">
        <f>Q4</f>
        <v>0.32</v>
      </c>
      <c r="O4">
        <v>8</v>
      </c>
      <c r="Q4">
        <v>0.32</v>
      </c>
      <c r="R4">
        <v>0.77</v>
      </c>
    </row>
    <row r="5" spans="1:18">
      <c r="A5">
        <v>3</v>
      </c>
      <c r="B5">
        <v>11.223344556600001</v>
      </c>
      <c r="C5">
        <v>33.434343434299997</v>
      </c>
      <c r="D5">
        <v>43.888888888879997</v>
      </c>
      <c r="E5">
        <f>C5</f>
        <v>33.434343434299997</v>
      </c>
      <c r="F5">
        <f t="shared" si="0"/>
        <v>0.42611111111135719</v>
      </c>
      <c r="G5">
        <f>IFERROR(0.5-0.0008*D5+0.421*EXP(1)^(-0.12*D5),0)</f>
        <v>0.46706157918402674</v>
      </c>
      <c r="H5">
        <f>IFERROR(((PI()*(D5/100)^2)/4)*E5*((F5+G5)/2),0)</f>
        <v>2.2589014949744537</v>
      </c>
      <c r="K5" t="s">
        <v>20</v>
      </c>
      <c r="L5">
        <v>20</v>
      </c>
      <c r="M5">
        <v>18</v>
      </c>
      <c r="N5">
        <f t="shared" ref="N5:N7" si="3">Q5</f>
        <v>0.31</v>
      </c>
      <c r="O5">
        <v>8</v>
      </c>
      <c r="Q5">
        <v>0.31</v>
      </c>
      <c r="R5">
        <v>3.35</v>
      </c>
    </row>
    <row r="6" spans="1:18">
      <c r="A6">
        <v>4</v>
      </c>
      <c r="B6">
        <v>12.545454545454</v>
      </c>
      <c r="C6">
        <v>20.676767676767</v>
      </c>
      <c r="D6">
        <v>29.673443788005265</v>
      </c>
      <c r="E6">
        <f>C6</f>
        <v>20.676767676767</v>
      </c>
      <c r="F6">
        <f t="shared" si="0"/>
        <v>0.49627778120135219</v>
      </c>
      <c r="G6">
        <f t="shared" si="1"/>
        <v>0.48822425724283836</v>
      </c>
      <c r="H6">
        <f t="shared" si="2"/>
        <v>0.70387421679490469</v>
      </c>
      <c r="K6" t="s">
        <v>15</v>
      </c>
      <c r="L6">
        <v>20</v>
      </c>
      <c r="M6">
        <v>18</v>
      </c>
      <c r="N6">
        <f t="shared" si="3"/>
        <v>6.89</v>
      </c>
      <c r="O6">
        <v>8</v>
      </c>
      <c r="Q6">
        <v>6.89</v>
      </c>
      <c r="R6">
        <v>2.5499999999999998</v>
      </c>
    </row>
    <row r="7" spans="1:18">
      <c r="A7">
        <v>5</v>
      </c>
      <c r="B7">
        <v>8.0909090909090899</v>
      </c>
      <c r="C7">
        <v>20.5555555555</v>
      </c>
      <c r="D7">
        <v>25.699021553684116</v>
      </c>
      <c r="E7">
        <f>C7</f>
        <v>20.5555555555</v>
      </c>
      <c r="F7">
        <f t="shared" si="0"/>
        <v>0.49694444832122597</v>
      </c>
      <c r="G7">
        <f t="shared" si="1"/>
        <v>0.49871465188339797</v>
      </c>
      <c r="H7">
        <f t="shared" si="2"/>
        <v>0.53080248747889369</v>
      </c>
      <c r="K7" t="s">
        <v>19</v>
      </c>
      <c r="L7">
        <v>20</v>
      </c>
      <c r="M7">
        <v>18</v>
      </c>
      <c r="N7">
        <f t="shared" si="3"/>
        <v>7.65</v>
      </c>
      <c r="O7">
        <v>8</v>
      </c>
      <c r="Q7">
        <v>7.65</v>
      </c>
      <c r="R7">
        <v>5.55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Fumio Takeuchi</dc:creator>
  <cp:lastModifiedBy>健太 高橋</cp:lastModifiedBy>
  <dcterms:created xsi:type="dcterms:W3CDTF">2026-02-13T09:38:21Z</dcterms:created>
  <dcterms:modified xsi:type="dcterms:W3CDTF">2026-03-23T11:00:01Z</dcterms:modified>
</cp:coreProperties>
</file>